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Javna naročila - arhiv\2019\20.19 LTO - Parkirišče Tolm. korita\"/>
    </mc:Choice>
  </mc:AlternateContent>
  <bookViews>
    <workbookView xWindow="0" yWindow="0" windowWidth="28800" windowHeight="12435" tabRatio="500" activeTab="1"/>
  </bookViews>
  <sheets>
    <sheet name="Rekapitulacija" sheetId="5" r:id="rId1"/>
    <sheet name="Popis del" sheetId="1" r:id="rId2"/>
  </sheets>
  <definedNames>
    <definedName name="_xlnm.Print_Area" localSheetId="0">Rekapitulacija!$A$1:$I$33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39" i="1" s="1"/>
  <c r="I19" i="5" s="1"/>
  <c r="G42" i="1"/>
  <c r="G41" i="1"/>
  <c r="G40" i="1"/>
  <c r="G38" i="1"/>
  <c r="G37" i="1"/>
  <c r="G36" i="1"/>
  <c r="G35" i="1"/>
  <c r="G34" i="1"/>
  <c r="G31" i="1" s="1"/>
  <c r="I18" i="5" s="1"/>
  <c r="G33" i="1"/>
  <c r="G32" i="1"/>
  <c r="G30" i="1"/>
  <c r="G29" i="1"/>
  <c r="G28" i="1"/>
  <c r="G27" i="1"/>
  <c r="G26" i="1" s="1"/>
  <c r="I17" i="5" s="1"/>
  <c r="G25" i="1"/>
  <c r="G24" i="1"/>
  <c r="G23" i="1"/>
  <c r="G22" i="1"/>
  <c r="G21" i="1"/>
  <c r="G20" i="1"/>
  <c r="G19" i="1"/>
  <c r="G18" i="1" s="1"/>
  <c r="I16" i="5" s="1"/>
  <c r="G17" i="1"/>
  <c r="G16" i="1"/>
  <c r="G15" i="1"/>
  <c r="G14" i="1"/>
  <c r="G13" i="1"/>
  <c r="G12" i="1"/>
  <c r="G11" i="1"/>
  <c r="G10" i="1" s="1"/>
  <c r="I15" i="5" s="1"/>
  <c r="G9" i="1"/>
  <c r="G8" i="1" s="1"/>
  <c r="I14" i="5" s="1"/>
  <c r="I13" i="5" l="1"/>
  <c r="I22" i="5" s="1"/>
  <c r="I24" i="5" s="1"/>
  <c r="I26" i="5" s="1"/>
</calcChain>
</file>

<file path=xl/sharedStrings.xml><?xml version="1.0" encoding="utf-8"?>
<sst xmlns="http://schemas.openxmlformats.org/spreadsheetml/2006/main" count="161" uniqueCount="113">
  <si>
    <t>Opis postavke</t>
  </si>
  <si>
    <t>Em</t>
  </si>
  <si>
    <t>Količina</t>
  </si>
  <si>
    <t>Cena ( € )</t>
  </si>
  <si>
    <t>Znesek ( € )</t>
  </si>
  <si>
    <t>1.</t>
  </si>
  <si>
    <t>GRADBENA DELA</t>
  </si>
  <si>
    <t>1.1.</t>
  </si>
  <si>
    <t>PRIPRAVLJALNA DELA</t>
  </si>
  <si>
    <t>1.1.1.</t>
  </si>
  <si>
    <t>Geodetska dela, zakoličba objekta s postavitvijo in zavarovanjem profilov - s površino do 50 m2</t>
  </si>
  <si>
    <t>kos</t>
  </si>
  <si>
    <t>1.2.</t>
  </si>
  <si>
    <t>ZEMELJSKA DELA</t>
  </si>
  <si>
    <t>1.2.1.</t>
  </si>
  <si>
    <t>Izkop humusa široki, z odmetom.</t>
  </si>
  <si>
    <t>m3</t>
  </si>
  <si>
    <t>1.2.2.</t>
  </si>
  <si>
    <t xml:space="preserve">Izkop zemljine- široki v terenuIV-VI. ktg z nakladanjem in odvozom na stalno deponijo z plačilom takse za odlaganje. </t>
  </si>
  <si>
    <t>1.2.3.</t>
  </si>
  <si>
    <t>Izdelava nosilne podlage z dobavo, navozom in razgrinjanje z utrjevanjem tampona iz  drobljenca  16-54mm- v debelini 15cm</t>
  </si>
  <si>
    <t>1.2.4.</t>
  </si>
  <si>
    <t>Izdelava peščene vozne površine parkirišča v debelini do10 cm iz drobljenih apnenčastih kamnitih zrn, granulacije 0-16mm.</t>
  </si>
  <si>
    <t>m2</t>
  </si>
  <si>
    <t>1.2.5.</t>
  </si>
  <si>
    <t>Humuziranje brežine za kamnitimi zložbami ter zeleni površini med zložbami, ograjo ob cestišču in betonskimi robniki , z odmetanim humusom ob izkopu, z zatravitvijo</t>
  </si>
  <si>
    <t>1.2.6.</t>
  </si>
  <si>
    <t>Porušitev in odstranitev zidu in obstoječih talnih oznak - iz cementnega betona in kamna ( prostor za kontejnerje) z odvozom in plačilom takse za odlaganje.</t>
  </si>
  <si>
    <t>1.2.7.</t>
  </si>
  <si>
    <t>Demontaža obstoječe ograje - plota z odvozom in spravilom na stalno deponijo</t>
  </si>
  <si>
    <t>m1</t>
  </si>
  <si>
    <t>1.3.</t>
  </si>
  <si>
    <t xml:space="preserve">KAMNITE ZLOŽBE </t>
  </si>
  <si>
    <t>1.3.1.</t>
  </si>
  <si>
    <t>Izkop za temelje kamnite zložbe v terenu IV-V. ktg  širine do 1,8m in globine 0,8m  z nakladanjem in odvozom na stalno deponijo z plačilom takse za odlaganje.</t>
  </si>
  <si>
    <t>1.3.2.</t>
  </si>
  <si>
    <t>Zasip brežine za izdelano zložbo z zemljino iz izkopa, premetom ter planiranjem</t>
  </si>
  <si>
    <t>1.3.3.</t>
  </si>
  <si>
    <t xml:space="preserve">Strojno vgrajevanje betona v armirane konstrukcije temeljev prereza 0,30 - 0,50 m3/m1, zemeljskovlažen beton granulacije 0-32 mm, C25/30, S2, </t>
  </si>
  <si>
    <t>1.3.4.</t>
  </si>
  <si>
    <t>Vgrajevanje armature iz armaturnih mrež MAG Q257 v temelj</t>
  </si>
  <si>
    <t>kg</t>
  </si>
  <si>
    <t>1.3.5.</t>
  </si>
  <si>
    <t>Zaščita brežine s kamnito zložbo, s cementnim betonom, na1/3 višine razmerje kamen:beton=40:60, na preostalih 2/3 višine je razmerje kamen:beton=60:40, vgradnja izcednic fi10cm (2kos/m2)zidu.</t>
  </si>
  <si>
    <t>1.3.6.</t>
  </si>
  <si>
    <t>Izdelava kamnite police z klopco iz hrastovih letev dolžine 2,20m, na licu kamnite zložbe višine cca40cm in globine ca 30cm v kamniti izvedbi na eno lice v  cementni malti in betonu MB 25,  zid skupne deb. 40 cm(vidna plast kamenja v deb. do 30cm in betona v deb.do 15cm), z dobavo lokalnega kamenja, z vgradnjo armature do 15kg/m2 potrebnim opažem, fuge poglobljene.</t>
  </si>
  <si>
    <t>1.3.7.</t>
  </si>
  <si>
    <t>Izdelava kamnite police z zatravitvijo na licu kamnite zložbe višine cca40cm in globine ca 30cm v kamniti izvedbi na eno lice v  cementni malti in betonu MB 25,  zid skupne deb. 40 cm(vidna plast kamenja v deb. do 30cm in betona v deb.do 15cm), z dobavo lokalnega kamenja, z vgradnjo armature do 15kg/m2 potrebnim opažem, fuge poglobljene.</t>
  </si>
  <si>
    <t>1.4.</t>
  </si>
  <si>
    <t>ZIDARSKA DELA</t>
  </si>
  <si>
    <t>1.4.1.</t>
  </si>
  <si>
    <t>Strojno vgrajevanje betona v talno ploščo podstavka zabojnikov za smeti, prereza 0,04 - 0,08 m3/m2/m1, plastičen beton granulacije 0-16 mm, C25/30, S2, Dmax16 (MB 30/0-16), vključno z potrebnim opažem</t>
  </si>
  <si>
    <t>1.4.2.</t>
  </si>
  <si>
    <t>Vgrajevanje rezanega dvignjenega robnika iz naravnega kamna s prerezom 15/25 cm</t>
  </si>
  <si>
    <t>1.4.3.</t>
  </si>
  <si>
    <t>Izdelava novih  talnih oznak parkirišča iz lokalnega kamna v betonu, dim. 0,50x0,25x0,40m, z izkopom zasipom, dobavo in vgradnjo v obstoječo površino parkirišča  (za motorna vozila)</t>
  </si>
  <si>
    <t>1.4.4.</t>
  </si>
  <si>
    <t>Ograja (plot) iz okroglic - macesen, preseka 10cm izdelane višine 70cm nad tlemi, z dobavo in montažo kolov zabitih v raščena tla,  in prečk pritrjenih na kole z lesnimi vijaki(razmak med koli 2,5m).</t>
  </si>
  <si>
    <t>1.5.</t>
  </si>
  <si>
    <t>DRENAŽA - KANALIZACIJA</t>
  </si>
  <si>
    <t>1.5.1.</t>
  </si>
  <si>
    <t>Izkop zemljine v terenu III-IV. ktg  širine 0,7m in globine 0,80, strojno z nakladanjem  in odvozom na deponijo  z plačilom takse za odlaganje.</t>
  </si>
  <si>
    <t>1.5.2.</t>
  </si>
  <si>
    <t>Dobava navoz in razgrinjanje z utrjevanjem tampona iz  drobljenca  8-32mm- na jarek izdelane kanalizacije v debelini do 0,5m .</t>
  </si>
  <si>
    <t>1.5.3.</t>
  </si>
  <si>
    <t>Izdelava drenažne kanalizacije iz perforirane drenažne cevi DN 150 na peščeno posteljico</t>
  </si>
  <si>
    <t>1.5.4.</t>
  </si>
  <si>
    <t>Izdelava kanalizacije iz PVC cevi DN 150 na peščeno posteljico z obsipom</t>
  </si>
  <si>
    <t>1.5.5.</t>
  </si>
  <si>
    <t>Obdelava kanalizacijskega priključka na obstoječi jašek, dim. do 40x40cm</t>
  </si>
  <si>
    <t>1.5.6.</t>
  </si>
  <si>
    <t>Izdelava jaška iz betonske cevi fi 40 cm globine do 1,0 m</t>
  </si>
  <si>
    <t>1.5.7.</t>
  </si>
  <si>
    <t>Dobava in vgradnja drenažnega nasutja za zidom  z  prodcem 8-32mm</t>
  </si>
  <si>
    <t>1.6.</t>
  </si>
  <si>
    <t>VODOVODNI PRIKLJUČEK</t>
  </si>
  <si>
    <t>1.6.1.</t>
  </si>
  <si>
    <t>Izdelava vodovodnega jaška iz cementnega betona prereza 100/120 cm klasični, globine 1,0 do 1,5 m, z vgradnjo dobavljenega ltž pokrova 60x60cm.</t>
  </si>
  <si>
    <t>1.6.2.</t>
  </si>
  <si>
    <t>Polaganje opozorilnega traku</t>
  </si>
  <si>
    <t>1.6.3.</t>
  </si>
  <si>
    <t>Pomoč pri instalaciji priključka</t>
  </si>
  <si>
    <t>1.6.4.</t>
  </si>
  <si>
    <t>Izkop zemljine jarkov šir. 60cm,globine 80cm  v terenu II-IV. ktg z odmetom -strojno</t>
  </si>
  <si>
    <t>1.6.5.</t>
  </si>
  <si>
    <t>Zasip jarkov, z lahko zemljino iz izkopa brez utrjevanja -strojno</t>
  </si>
  <si>
    <t>1.6.6.</t>
  </si>
  <si>
    <t>Obsip cevi z izdelavo peščene posteljice(0,07m3/m1)</t>
  </si>
  <si>
    <t>1.6.7.</t>
  </si>
  <si>
    <t xml:space="preserve">Dobava navoz in razgrinjanje z utrjevanjem tampona iz  drobljenca  8-32mm- v debelini do 0,15m </t>
  </si>
  <si>
    <t>1.6.8.</t>
  </si>
  <si>
    <t>Nakladanje in prevoz odvečne zemljine od izkopa, na razdaljo  do 5 km, z razgrinjanjem</t>
  </si>
  <si>
    <t>1.6.9.</t>
  </si>
  <si>
    <t>Izkop zemljine v terenu III. ktg  za jaške,širine do 2m in globine do 1 m, strojno z nakladanjem  in odvozom do 5km, z razgrinjanjem</t>
  </si>
  <si>
    <t>1.6.10.</t>
  </si>
  <si>
    <t>Obsip jaškov in v prekopu vozišča z tamponom iz  drobljenca  8-32mm z utrjevanjem  v plasteh</t>
  </si>
  <si>
    <t>1.6.11.</t>
  </si>
  <si>
    <t>Rezanje asfalta deb. do 8cm</t>
  </si>
  <si>
    <t>1.6.12.</t>
  </si>
  <si>
    <t>Asfaltiranje prekopanih delov asfalta v deb. 5cm</t>
  </si>
  <si>
    <t>1.6.13.</t>
  </si>
  <si>
    <t>Cev PE ALKATEN za vodovod  fi 25mm PN 16 bar, položena v peščeno posteljico, z dobavo in položitvijo, ter priklopni material</t>
  </si>
  <si>
    <t>ur</t>
  </si>
  <si>
    <t>REKAPITULACIJA</t>
  </si>
  <si>
    <t>Skupaj:</t>
  </si>
  <si>
    <t>DDV 22%</t>
  </si>
  <si>
    <t>Skupaj z DDV:</t>
  </si>
  <si>
    <t>Investitor:</t>
  </si>
  <si>
    <t>Izvajalec:</t>
  </si>
  <si>
    <t>Ponudba:</t>
  </si>
  <si>
    <t>Datum:</t>
  </si>
  <si>
    <t>Javni zavod za turizem dolina Soče, Rupa 17, 5230 Bovec</t>
  </si>
  <si>
    <t xml:space="preserve">Objekt: UREDITEV PARKIRIŠČA V TOLMINSKIH KORITIH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</si>
</sst>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sz val="8"/>
      <color rgb="FF808080"/>
      <name val="Arial"/>
      <charset val="1"/>
    </font>
    <font>
      <b/>
      <sz val="9"/>
      <color rgb="FF000000"/>
      <name val="Arial"/>
      <charset val="1"/>
    </font>
    <font>
      <b/>
      <sz val="9"/>
      <color rgb="FFFFFFFF"/>
      <name val="Arial"/>
      <charset val="1"/>
    </font>
    <font>
      <b/>
      <sz val="8"/>
      <color rgb="FF000000"/>
      <name val="Arial"/>
      <charset val="1"/>
    </font>
    <font>
      <b/>
      <sz val="8"/>
      <color rgb="FFFFFFFF"/>
      <name val="Arial"/>
      <charset val="1"/>
    </font>
    <font>
      <sz val="8"/>
      <color rgb="FF696969"/>
      <name val="Arial"/>
      <charset val="1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C0C0C0"/>
      </patternFill>
    </fill>
    <fill>
      <patternFill patternType="solid">
        <fgColor rgb="FFD3D3D3"/>
        <bgColor rgb="FFC0C0C0"/>
      </patternFill>
    </fill>
  </fills>
  <borders count="6">
    <border>
      <left/>
      <right/>
      <top/>
      <bottom/>
      <diagonal/>
    </border>
    <border>
      <left/>
      <right/>
      <top/>
      <bottom style="thin">
        <color rgb="FF696969"/>
      </bottom>
      <diagonal/>
    </border>
    <border>
      <left/>
      <right/>
      <top/>
      <bottom style="dotted">
        <color rgb="FF696969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right" wrapText="1" readingOrder="1"/>
    </xf>
    <xf numFmtId="0" fontId="7" fillId="0" borderId="2" xfId="0" applyFont="1" applyBorder="1" applyAlignment="1">
      <alignment horizontal="left" wrapText="1" readingOrder="1"/>
    </xf>
    <xf numFmtId="0" fontId="7" fillId="0" borderId="2" xfId="0" applyFont="1" applyBorder="1" applyAlignment="1">
      <alignment horizontal="center" wrapText="1" readingOrder="1"/>
    </xf>
    <xf numFmtId="0" fontId="8" fillId="0" borderId="2" xfId="0" applyFont="1" applyBorder="1" applyAlignment="1">
      <alignment horizontal="center" wrapText="1" readingOrder="1"/>
    </xf>
    <xf numFmtId="0" fontId="9" fillId="0" borderId="2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39" fontId="2" fillId="0" borderId="2" xfId="0" applyNumberFormat="1" applyFont="1" applyBorder="1" applyAlignment="1">
      <alignment horizontal="center" vertical="center" wrapText="1" readingOrder="1"/>
    </xf>
    <xf numFmtId="4" fontId="0" fillId="0" borderId="0" xfId="0" applyNumberFormat="1"/>
    <xf numFmtId="4" fontId="4" fillId="0" borderId="0" xfId="0" applyNumberFormat="1" applyFont="1" applyBorder="1" applyAlignment="1">
      <alignment horizontal="center" vertical="top" wrapText="1" readingOrder="1"/>
    </xf>
    <xf numFmtId="4" fontId="6" fillId="0" borderId="1" xfId="0" applyNumberFormat="1" applyFont="1" applyBorder="1" applyAlignment="1">
      <alignment horizontal="right" wrapText="1" readingOrder="1"/>
    </xf>
    <xf numFmtId="4" fontId="8" fillId="0" borderId="2" xfId="0" applyNumberFormat="1" applyFont="1" applyBorder="1" applyAlignment="1">
      <alignment horizontal="right" wrapText="1" readingOrder="1"/>
    </xf>
    <xf numFmtId="4" fontId="2" fillId="0" borderId="3" xfId="0" applyNumberFormat="1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4" fontId="7" fillId="0" borderId="2" xfId="0" applyNumberFormat="1" applyFont="1" applyBorder="1" applyAlignment="1">
      <alignment horizontal="right" wrapText="1" readingOrder="1"/>
    </xf>
    <xf numFmtId="0" fontId="13" fillId="0" borderId="1" xfId="0" applyFont="1" applyBorder="1" applyAlignment="1">
      <alignment horizontal="left" wrapText="1" readingOrder="1"/>
    </xf>
    <xf numFmtId="0" fontId="10" fillId="0" borderId="2" xfId="0" applyFont="1" applyBorder="1" applyAlignment="1">
      <alignment horizontal="left" wrapText="1" readingOrder="1"/>
    </xf>
    <xf numFmtId="0" fontId="10" fillId="0" borderId="2" xfId="0" applyFont="1" applyBorder="1" applyAlignment="1">
      <alignment wrapText="1" readingOrder="1"/>
    </xf>
    <xf numFmtId="0" fontId="10" fillId="0" borderId="2" xfId="0" applyFont="1" applyBorder="1" applyAlignment="1">
      <alignment readingOrder="1"/>
    </xf>
    <xf numFmtId="0" fontId="13" fillId="0" borderId="0" xfId="0" applyFont="1" applyBorder="1" applyAlignment="1">
      <alignment vertical="top" readingOrder="1"/>
    </xf>
    <xf numFmtId="0" fontId="15" fillId="0" borderId="0" xfId="0" applyFont="1"/>
    <xf numFmtId="0" fontId="14" fillId="0" borderId="0" xfId="0" applyFont="1" applyBorder="1" applyAlignment="1">
      <alignment vertical="top" readingOrder="1"/>
    </xf>
    <xf numFmtId="0" fontId="14" fillId="0" borderId="4" xfId="0" applyFont="1" applyBorder="1" applyAlignment="1">
      <alignment vertical="top" readingOrder="1"/>
    </xf>
    <xf numFmtId="0" fontId="0" fillId="0" borderId="4" xfId="0" applyFont="1" applyBorder="1"/>
    <xf numFmtId="0" fontId="15" fillId="0" borderId="5" xfId="0" applyFont="1" applyBorder="1"/>
    <xf numFmtId="0" fontId="0" fillId="0" borderId="0" xfId="0" applyAlignment="1"/>
    <xf numFmtId="4" fontId="10" fillId="0" borderId="2" xfId="0" applyNumberFormat="1" applyFont="1" applyBorder="1" applyAlignment="1">
      <alignment wrapText="1" readingOrder="1"/>
    </xf>
    <xf numFmtId="4" fontId="10" fillId="0" borderId="2" xfId="0" applyNumberFormat="1" applyFont="1" applyBorder="1" applyAlignment="1">
      <alignment readingOrder="1"/>
    </xf>
    <xf numFmtId="0" fontId="13" fillId="0" borderId="1" xfId="0" applyFont="1" applyBorder="1" applyAlignment="1">
      <alignment readingOrder="1"/>
    </xf>
    <xf numFmtId="4" fontId="13" fillId="0" borderId="1" xfId="0" applyNumberFormat="1" applyFont="1" applyBorder="1" applyAlignment="1">
      <alignment readingOrder="1"/>
    </xf>
    <xf numFmtId="4" fontId="15" fillId="0" borderId="4" xfId="0" applyNumberFormat="1" applyFont="1" applyBorder="1"/>
    <xf numFmtId="0" fontId="13" fillId="0" borderId="4" xfId="0" applyFont="1" applyBorder="1" applyAlignment="1">
      <alignment vertical="top" readingOrder="1"/>
    </xf>
    <xf numFmtId="4" fontId="15" fillId="0" borderId="5" xfId="0" applyNumberFormat="1" applyFont="1" applyBorder="1"/>
    <xf numFmtId="0" fontId="12" fillId="0" borderId="0" xfId="0" applyFont="1" applyBorder="1" applyAlignment="1">
      <alignment horizontal="left" vertical="center" readingOrder="1"/>
    </xf>
    <xf numFmtId="0" fontId="15" fillId="0" borderId="0" xfId="0" applyFont="1" applyProtection="1">
      <protection locked="0"/>
    </xf>
    <xf numFmtId="14" fontId="0" fillId="0" borderId="0" xfId="0" applyNumberFormat="1" applyAlignment="1" applyProtection="1">
      <protection locked="0"/>
    </xf>
    <xf numFmtId="0" fontId="3" fillId="2" borderId="0" xfId="0" applyFont="1" applyFill="1" applyBorder="1" applyAlignment="1">
      <alignment horizontal="left" vertical="top" readingOrder="1"/>
    </xf>
    <xf numFmtId="0" fontId="11" fillId="2" borderId="0" xfId="0" applyFont="1" applyFill="1" applyBorder="1" applyAlignment="1">
      <alignment horizontal="left" vertical="top" readingOrder="1"/>
    </xf>
    <xf numFmtId="4" fontId="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8" fillId="0" borderId="2" xfId="0" applyNumberFormat="1" applyFont="1" applyBorder="1" applyAlignment="1" applyProtection="1">
      <alignment horizontal="right" wrapText="1" readingOrder="1"/>
      <protection locked="0"/>
    </xf>
    <xf numFmtId="0" fontId="11" fillId="3" borderId="0" xfId="0" applyFont="1" applyFill="1" applyBorder="1" applyAlignment="1">
      <alignment horizontal="center" vertical="top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wrapText="1" readingOrder="1"/>
    </xf>
    <xf numFmtId="0" fontId="2" fillId="0" borderId="0" xfId="0" applyFont="1" applyBorder="1" applyAlignment="1">
      <alignment horizontal="right" vertical="top" wrapText="1" readingOrder="1"/>
    </xf>
    <xf numFmtId="0" fontId="4" fillId="0" borderId="0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wrapText="1" readingOrder="1"/>
    </xf>
  </cellXfs>
  <cellStyles count="2">
    <cellStyle name="Navadno" xfId="0" builtinId="0"/>
    <cellStyle name="Pojasnjevalno besedil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9696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showGridLines="0" topLeftCell="A8" zoomScaleNormal="100" workbookViewId="0">
      <selection activeCell="C29" sqref="C29"/>
    </sheetView>
  </sheetViews>
  <sheetFormatPr defaultRowHeight="12.75" x14ac:dyDescent="0.2"/>
  <cols>
    <col min="3" max="3" width="10.140625" bestFit="1" customWidth="1"/>
    <col min="6" max="6" width="5.28515625" customWidth="1"/>
    <col min="8" max="8" width="3.5703125" customWidth="1"/>
    <col min="9" max="9" width="19.140625" customWidth="1"/>
  </cols>
  <sheetData>
    <row r="2" spans="1:9" x14ac:dyDescent="0.2">
      <c r="B2" t="s">
        <v>107</v>
      </c>
      <c r="C2" s="25" t="s">
        <v>111</v>
      </c>
    </row>
    <row r="4" spans="1:9" x14ac:dyDescent="0.2">
      <c r="B4" t="s">
        <v>108</v>
      </c>
      <c r="C4" s="39"/>
    </row>
    <row r="5" spans="1:9" x14ac:dyDescent="0.2">
      <c r="B5" t="s">
        <v>109</v>
      </c>
      <c r="C5" s="39"/>
    </row>
    <row r="8" spans="1:9" ht="18.75" customHeight="1" x14ac:dyDescent="0.2"/>
    <row r="9" spans="1:9" ht="16.899999999999999" customHeight="1" x14ac:dyDescent="0.2">
      <c r="A9" s="45" t="s">
        <v>103</v>
      </c>
      <c r="B9" s="45"/>
      <c r="C9" s="45"/>
      <c r="D9" s="45"/>
      <c r="E9" s="45"/>
      <c r="F9" s="45"/>
      <c r="G9" s="45"/>
      <c r="H9" s="45"/>
      <c r="I9" s="45"/>
    </row>
    <row r="10" spans="1:9" ht="39" customHeight="1" x14ac:dyDescent="0.2"/>
    <row r="11" spans="1:9" ht="24.6" customHeight="1" x14ac:dyDescent="0.2">
      <c r="A11" s="38"/>
      <c r="B11" s="38" t="s">
        <v>112</v>
      </c>
      <c r="C11" s="38"/>
      <c r="D11" s="38"/>
      <c r="E11" s="38"/>
      <c r="F11" s="38"/>
      <c r="G11" s="38"/>
      <c r="H11" s="38"/>
      <c r="I11" s="38"/>
    </row>
    <row r="12" spans="1:9" ht="1.5" customHeight="1" x14ac:dyDescent="0.2"/>
    <row r="13" spans="1:9" ht="48" customHeight="1" x14ac:dyDescent="0.2">
      <c r="B13" s="20" t="s">
        <v>5</v>
      </c>
      <c r="C13" s="33" t="s">
        <v>6</v>
      </c>
      <c r="D13" s="33"/>
      <c r="E13" s="33"/>
      <c r="F13" s="33"/>
      <c r="G13" s="33"/>
      <c r="H13" s="33"/>
      <c r="I13" s="34">
        <f>SUM(I14:I19)</f>
        <v>0</v>
      </c>
    </row>
    <row r="14" spans="1:9" ht="25.9" customHeight="1" x14ac:dyDescent="0.2">
      <c r="B14" s="21" t="s">
        <v>7</v>
      </c>
      <c r="C14" s="23" t="s">
        <v>8</v>
      </c>
      <c r="D14" s="22"/>
      <c r="E14" s="22"/>
      <c r="F14" s="22"/>
      <c r="G14" s="22"/>
      <c r="H14" s="22"/>
      <c r="I14" s="31">
        <f>'Popis del'!G8</f>
        <v>0</v>
      </c>
    </row>
    <row r="15" spans="1:9" ht="25.15" customHeight="1" x14ac:dyDescent="0.2">
      <c r="B15" s="21" t="s">
        <v>12</v>
      </c>
      <c r="C15" s="23" t="s">
        <v>13</v>
      </c>
      <c r="D15" s="22"/>
      <c r="E15" s="22"/>
      <c r="F15" s="22"/>
      <c r="G15" s="22"/>
      <c r="H15" s="22"/>
      <c r="I15" s="31">
        <f>'Popis del'!G10</f>
        <v>0</v>
      </c>
    </row>
    <row r="16" spans="1:9" ht="25.9" customHeight="1" x14ac:dyDescent="0.2">
      <c r="B16" s="21" t="s">
        <v>31</v>
      </c>
      <c r="C16" s="23" t="s">
        <v>32</v>
      </c>
      <c r="D16" s="22"/>
      <c r="E16" s="22"/>
      <c r="F16" s="22"/>
      <c r="G16" s="22"/>
      <c r="H16" s="22"/>
      <c r="I16" s="31">
        <f>'Popis del'!G18</f>
        <v>0</v>
      </c>
    </row>
    <row r="17" spans="2:9" ht="20.45" customHeight="1" x14ac:dyDescent="0.2">
      <c r="B17" s="21" t="s">
        <v>48</v>
      </c>
      <c r="C17" s="23" t="s">
        <v>49</v>
      </c>
      <c r="D17" s="22"/>
      <c r="E17" s="22"/>
      <c r="F17" s="22"/>
      <c r="G17" s="22"/>
      <c r="H17" s="22"/>
      <c r="I17" s="31">
        <f>'Popis del'!G26</f>
        <v>0</v>
      </c>
    </row>
    <row r="18" spans="2:9" ht="25.15" customHeight="1" x14ac:dyDescent="0.2">
      <c r="B18" s="21" t="s">
        <v>58</v>
      </c>
      <c r="C18" s="23" t="s">
        <v>59</v>
      </c>
      <c r="D18" s="22"/>
      <c r="E18" s="22"/>
      <c r="F18" s="22"/>
      <c r="G18" s="22"/>
      <c r="H18" s="22"/>
      <c r="I18" s="31">
        <f>'Popis del'!G31</f>
        <v>0</v>
      </c>
    </row>
    <row r="19" spans="2:9" ht="27.6" customHeight="1" x14ac:dyDescent="0.2">
      <c r="B19" s="21" t="s">
        <v>74</v>
      </c>
      <c r="C19" s="23" t="s">
        <v>75</v>
      </c>
      <c r="D19" s="23"/>
      <c r="E19" s="23"/>
      <c r="F19" s="23"/>
      <c r="G19" s="23"/>
      <c r="H19" s="23"/>
      <c r="I19" s="32">
        <f>'Popis del'!G39</f>
        <v>0</v>
      </c>
    </row>
    <row r="20" spans="2:9" ht="15.95" customHeight="1" x14ac:dyDescent="0.2"/>
    <row r="21" spans="2:9" ht="7.5" customHeight="1" x14ac:dyDescent="0.2"/>
    <row r="22" spans="2:9" ht="12.75" customHeight="1" thickBot="1" x14ac:dyDescent="0.25">
      <c r="B22" s="26"/>
      <c r="C22" s="26"/>
      <c r="D22" s="26"/>
      <c r="E22" s="26"/>
      <c r="F22" s="36" t="s">
        <v>104</v>
      </c>
      <c r="G22" s="27"/>
      <c r="H22" s="28"/>
      <c r="I22" s="35">
        <f>I13</f>
        <v>0</v>
      </c>
    </row>
    <row r="23" spans="2:9" x14ac:dyDescent="0.2">
      <c r="B23" s="26"/>
      <c r="C23" s="26"/>
      <c r="D23" s="26"/>
      <c r="E23" s="26"/>
      <c r="F23" s="24"/>
      <c r="G23" s="24"/>
    </row>
    <row r="24" spans="2:9" x14ac:dyDescent="0.2">
      <c r="B24" s="30"/>
      <c r="C24" s="30"/>
      <c r="D24" s="30"/>
      <c r="E24" s="30"/>
      <c r="F24" t="s">
        <v>105</v>
      </c>
      <c r="I24" s="13">
        <f>I22*0.22</f>
        <v>0</v>
      </c>
    </row>
    <row r="25" spans="2:9" x14ac:dyDescent="0.2">
      <c r="B25" s="30"/>
      <c r="C25" s="30"/>
      <c r="D25" s="30"/>
      <c r="E25" s="30"/>
    </row>
    <row r="26" spans="2:9" ht="13.5" thickBot="1" x14ac:dyDescent="0.25">
      <c r="B26" s="30"/>
      <c r="C26" s="30"/>
      <c r="D26" s="30"/>
      <c r="E26" s="30"/>
      <c r="F26" s="29" t="s">
        <v>106</v>
      </c>
      <c r="G26" s="29"/>
      <c r="H26" s="29"/>
      <c r="I26" s="37">
        <f>I22+I24</f>
        <v>0</v>
      </c>
    </row>
    <row r="27" spans="2:9" ht="13.5" thickTop="1" x14ac:dyDescent="0.2">
      <c r="B27" s="30"/>
      <c r="C27" s="30"/>
      <c r="D27" s="30"/>
      <c r="E27" s="30"/>
    </row>
    <row r="28" spans="2:9" x14ac:dyDescent="0.2">
      <c r="B28" s="30"/>
      <c r="C28" s="30"/>
      <c r="D28" s="30"/>
      <c r="E28" s="30"/>
    </row>
    <row r="29" spans="2:9" x14ac:dyDescent="0.2">
      <c r="B29" s="30" t="s">
        <v>110</v>
      </c>
      <c r="C29" s="40"/>
      <c r="D29" s="30"/>
      <c r="E29" s="30"/>
    </row>
    <row r="30" spans="2:9" x14ac:dyDescent="0.2">
      <c r="B30" s="30"/>
      <c r="C30" s="30"/>
      <c r="D30" s="30"/>
      <c r="E30" s="30"/>
    </row>
    <row r="31" spans="2:9" ht="7.5" customHeight="1" x14ac:dyDescent="0.2"/>
  </sheetData>
  <sheetProtection algorithmName="SHA-512" hashValue="v36l5pHadsGehSdcUB3rSf3tCXZ/kRaOsIaVAuAUT/Vc8x+UwNh0igUfjMREv++3oiP4OITflXxt7dKp5PLtbA==" saltValue="/acJwOBllDq14QEWvJuRWQ==" spinCount="100000" sheet="1" objects="1" scenarios="1" formatRows="0" selectLockedCells="1"/>
  <mergeCells count="1">
    <mergeCell ref="A9:I9"/>
  </mergeCells>
  <pageMargins left="0.78749999999999998" right="0.78749999999999998" top="0.59027777777777801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view="pageBreakPreview" zoomScale="60" zoomScaleNormal="100" workbookViewId="0">
      <selection activeCell="F9" sqref="F9"/>
    </sheetView>
  </sheetViews>
  <sheetFormatPr defaultRowHeight="12.75" x14ac:dyDescent="0.2"/>
  <cols>
    <col min="1" max="1" width="8.5703125"/>
    <col min="2" max="2" width="17.5703125"/>
    <col min="3" max="3" width="25.7109375"/>
    <col min="4" max="4" width="5.28515625"/>
    <col min="5" max="5" width="10.85546875"/>
    <col min="6" max="6" width="10.85546875" style="13"/>
    <col min="7" max="7" width="13"/>
    <col min="8" max="1025" width="8.5703125"/>
  </cols>
  <sheetData>
    <row r="1" spans="1:7" ht="6.4" customHeight="1" x14ac:dyDescent="0.2"/>
    <row r="2" spans="1:7" ht="11.25" customHeight="1" x14ac:dyDescent="0.2">
      <c r="C2" s="48"/>
      <c r="D2" s="48"/>
      <c r="E2" s="48"/>
      <c r="F2" s="48"/>
      <c r="G2" s="48"/>
    </row>
    <row r="3" spans="1:7" ht="0" hidden="1" customHeight="1" x14ac:dyDescent="0.2"/>
    <row r="4" spans="1:7" ht="35.450000000000003" customHeight="1" x14ac:dyDescent="0.2">
      <c r="A4" s="42" t="s">
        <v>112</v>
      </c>
      <c r="B4" s="41"/>
      <c r="C4" s="41"/>
      <c r="D4" s="41"/>
      <c r="E4" s="41"/>
      <c r="F4" s="41"/>
      <c r="G4" s="41"/>
    </row>
    <row r="5" spans="1:7" ht="4.7" customHeight="1" x14ac:dyDescent="0.2"/>
    <row r="6" spans="1:7" ht="14.1" customHeight="1" x14ac:dyDescent="0.2">
      <c r="A6" s="1"/>
      <c r="B6" s="49" t="s">
        <v>0</v>
      </c>
      <c r="C6" s="49"/>
      <c r="D6" s="2" t="s">
        <v>1</v>
      </c>
      <c r="E6" s="2" t="s">
        <v>2</v>
      </c>
      <c r="F6" s="14" t="s">
        <v>3</v>
      </c>
      <c r="G6" s="2" t="s">
        <v>4</v>
      </c>
    </row>
    <row r="7" spans="1:7" ht="28.35" customHeight="1" x14ac:dyDescent="0.2">
      <c r="A7" s="3" t="s">
        <v>5</v>
      </c>
      <c r="B7" s="50" t="s">
        <v>6</v>
      </c>
      <c r="C7" s="50"/>
      <c r="D7" s="4"/>
      <c r="E7" s="5"/>
      <c r="F7" s="15"/>
      <c r="G7" s="6"/>
    </row>
    <row r="8" spans="1:7" ht="28.35" customHeight="1" x14ac:dyDescent="0.2">
      <c r="A8" s="7" t="s">
        <v>7</v>
      </c>
      <c r="B8" s="47" t="s">
        <v>8</v>
      </c>
      <c r="C8" s="47"/>
      <c r="D8" s="8"/>
      <c r="E8" s="9"/>
      <c r="F8" s="16"/>
      <c r="G8" s="19">
        <f>SUM(G9)</f>
        <v>0</v>
      </c>
    </row>
    <row r="9" spans="1:7" ht="28.35" customHeight="1" x14ac:dyDescent="0.2">
      <c r="A9" s="10" t="s">
        <v>9</v>
      </c>
      <c r="B9" s="46" t="s">
        <v>10</v>
      </c>
      <c r="C9" s="46"/>
      <c r="D9" s="11" t="s">
        <v>11</v>
      </c>
      <c r="E9" s="12">
        <v>7</v>
      </c>
      <c r="F9" s="43"/>
      <c r="G9" s="17">
        <f>E9*F9</f>
        <v>0</v>
      </c>
    </row>
    <row r="10" spans="1:7" ht="28.35" customHeight="1" x14ac:dyDescent="0.2">
      <c r="A10" s="7" t="s">
        <v>12</v>
      </c>
      <c r="B10" s="47" t="s">
        <v>13</v>
      </c>
      <c r="C10" s="47"/>
      <c r="D10" s="8"/>
      <c r="E10" s="9"/>
      <c r="F10" s="44"/>
      <c r="G10" s="19">
        <f>SUM(G11:G17)</f>
        <v>0</v>
      </c>
    </row>
    <row r="11" spans="1:7" ht="28.35" customHeight="1" x14ac:dyDescent="0.2">
      <c r="A11" s="10" t="s">
        <v>14</v>
      </c>
      <c r="B11" s="46" t="s">
        <v>15</v>
      </c>
      <c r="C11" s="46"/>
      <c r="D11" s="11" t="s">
        <v>16</v>
      </c>
      <c r="E11" s="12">
        <v>190</v>
      </c>
      <c r="F11" s="43"/>
      <c r="G11" s="17">
        <f t="shared" ref="G11:G17" si="0">E11*F11</f>
        <v>0</v>
      </c>
    </row>
    <row r="12" spans="1:7" ht="28.35" customHeight="1" x14ac:dyDescent="0.2">
      <c r="A12" s="10" t="s">
        <v>17</v>
      </c>
      <c r="B12" s="46" t="s">
        <v>18</v>
      </c>
      <c r="C12" s="46"/>
      <c r="D12" s="11" t="s">
        <v>16</v>
      </c>
      <c r="E12" s="12">
        <v>1300</v>
      </c>
      <c r="F12" s="43"/>
      <c r="G12" s="17">
        <f t="shared" si="0"/>
        <v>0</v>
      </c>
    </row>
    <row r="13" spans="1:7" ht="28.35" customHeight="1" x14ac:dyDescent="0.2">
      <c r="A13" s="10" t="s">
        <v>19</v>
      </c>
      <c r="B13" s="46" t="s">
        <v>20</v>
      </c>
      <c r="C13" s="46"/>
      <c r="D13" s="11" t="s">
        <v>16</v>
      </c>
      <c r="E13" s="12">
        <v>75</v>
      </c>
      <c r="F13" s="43"/>
      <c r="G13" s="17">
        <f t="shared" si="0"/>
        <v>0</v>
      </c>
    </row>
    <row r="14" spans="1:7" ht="28.35" customHeight="1" x14ac:dyDescent="0.2">
      <c r="A14" s="10" t="s">
        <v>21</v>
      </c>
      <c r="B14" s="46" t="s">
        <v>22</v>
      </c>
      <c r="C14" s="46"/>
      <c r="D14" s="11" t="s">
        <v>23</v>
      </c>
      <c r="E14" s="12">
        <v>1400</v>
      </c>
      <c r="F14" s="43"/>
      <c r="G14" s="17">
        <f t="shared" si="0"/>
        <v>0</v>
      </c>
    </row>
    <row r="15" spans="1:7" ht="33.6" customHeight="1" x14ac:dyDescent="0.2">
      <c r="A15" s="10" t="s">
        <v>24</v>
      </c>
      <c r="B15" s="46" t="s">
        <v>25</v>
      </c>
      <c r="C15" s="46"/>
      <c r="D15" s="11" t="s">
        <v>23</v>
      </c>
      <c r="E15" s="12">
        <v>700</v>
      </c>
      <c r="F15" s="43"/>
      <c r="G15" s="17">
        <f t="shared" si="0"/>
        <v>0</v>
      </c>
    </row>
    <row r="16" spans="1:7" ht="34.9" customHeight="1" x14ac:dyDescent="0.2">
      <c r="A16" s="10" t="s">
        <v>26</v>
      </c>
      <c r="B16" s="46" t="s">
        <v>27</v>
      </c>
      <c r="C16" s="46"/>
      <c r="D16" s="11" t="s">
        <v>16</v>
      </c>
      <c r="E16" s="12">
        <v>8</v>
      </c>
      <c r="F16" s="43"/>
      <c r="G16" s="17">
        <f t="shared" si="0"/>
        <v>0</v>
      </c>
    </row>
    <row r="17" spans="1:7" ht="28.35" customHeight="1" x14ac:dyDescent="0.2">
      <c r="A17" s="10" t="s">
        <v>28</v>
      </c>
      <c r="B17" s="46" t="s">
        <v>29</v>
      </c>
      <c r="C17" s="46"/>
      <c r="D17" s="11" t="s">
        <v>30</v>
      </c>
      <c r="E17" s="12">
        <v>70</v>
      </c>
      <c r="F17" s="43"/>
      <c r="G17" s="17">
        <f t="shared" si="0"/>
        <v>0</v>
      </c>
    </row>
    <row r="18" spans="1:7" ht="28.35" customHeight="1" x14ac:dyDescent="0.2">
      <c r="A18" s="7" t="s">
        <v>31</v>
      </c>
      <c r="B18" s="47" t="s">
        <v>32</v>
      </c>
      <c r="C18" s="47"/>
      <c r="D18" s="8"/>
      <c r="E18" s="9"/>
      <c r="F18" s="44"/>
      <c r="G18" s="19">
        <f>SUM(G19:G25)</f>
        <v>0</v>
      </c>
    </row>
    <row r="19" spans="1:7" ht="28.35" customHeight="1" x14ac:dyDescent="0.2">
      <c r="A19" s="10" t="s">
        <v>33</v>
      </c>
      <c r="B19" s="46" t="s">
        <v>34</v>
      </c>
      <c r="C19" s="46"/>
      <c r="D19" s="11" t="s">
        <v>16</v>
      </c>
      <c r="E19" s="12">
        <v>160</v>
      </c>
      <c r="F19" s="43"/>
      <c r="G19" s="17">
        <f t="shared" ref="G19:G25" si="1">E19*F19</f>
        <v>0</v>
      </c>
    </row>
    <row r="20" spans="1:7" ht="28.35" customHeight="1" x14ac:dyDescent="0.2">
      <c r="A20" s="10" t="s">
        <v>35</v>
      </c>
      <c r="B20" s="46" t="s">
        <v>36</v>
      </c>
      <c r="C20" s="46"/>
      <c r="D20" s="11" t="s">
        <v>16</v>
      </c>
      <c r="E20" s="12">
        <v>130</v>
      </c>
      <c r="F20" s="43"/>
      <c r="G20" s="17">
        <f t="shared" si="1"/>
        <v>0</v>
      </c>
    </row>
    <row r="21" spans="1:7" ht="28.35" customHeight="1" x14ac:dyDescent="0.2">
      <c r="A21" s="10" t="s">
        <v>37</v>
      </c>
      <c r="B21" s="46" t="s">
        <v>38</v>
      </c>
      <c r="C21" s="46"/>
      <c r="D21" s="11" t="s">
        <v>16</v>
      </c>
      <c r="E21" s="12">
        <v>30</v>
      </c>
      <c r="F21" s="43"/>
      <c r="G21" s="17">
        <f t="shared" si="1"/>
        <v>0</v>
      </c>
    </row>
    <row r="22" spans="1:7" ht="28.35" customHeight="1" x14ac:dyDescent="0.2">
      <c r="A22" s="10" t="s">
        <v>39</v>
      </c>
      <c r="B22" s="46" t="s">
        <v>40</v>
      </c>
      <c r="C22" s="46"/>
      <c r="D22" s="11" t="s">
        <v>41</v>
      </c>
      <c r="E22" s="12">
        <v>700</v>
      </c>
      <c r="F22" s="43"/>
      <c r="G22" s="17">
        <f t="shared" si="1"/>
        <v>0</v>
      </c>
    </row>
    <row r="23" spans="1:7" ht="45" customHeight="1" x14ac:dyDescent="0.2">
      <c r="A23" s="10" t="s">
        <v>42</v>
      </c>
      <c r="B23" s="46" t="s">
        <v>43</v>
      </c>
      <c r="C23" s="46"/>
      <c r="D23" s="11" t="s">
        <v>16</v>
      </c>
      <c r="E23" s="12">
        <v>193</v>
      </c>
      <c r="F23" s="43"/>
      <c r="G23" s="17">
        <f t="shared" si="1"/>
        <v>0</v>
      </c>
    </row>
    <row r="24" spans="1:7" ht="72" customHeight="1" x14ac:dyDescent="0.2">
      <c r="A24" s="10" t="s">
        <v>44</v>
      </c>
      <c r="B24" s="46" t="s">
        <v>45</v>
      </c>
      <c r="C24" s="46"/>
      <c r="D24" s="11" t="s">
        <v>23</v>
      </c>
      <c r="E24" s="12">
        <v>1.9</v>
      </c>
      <c r="F24" s="43"/>
      <c r="G24" s="17">
        <f t="shared" si="1"/>
        <v>0</v>
      </c>
    </row>
    <row r="25" spans="1:7" ht="64.900000000000006" customHeight="1" x14ac:dyDescent="0.2">
      <c r="A25" s="10" t="s">
        <v>46</v>
      </c>
      <c r="B25" s="46" t="s">
        <v>47</v>
      </c>
      <c r="C25" s="46"/>
      <c r="D25" s="11" t="s">
        <v>23</v>
      </c>
      <c r="E25" s="12">
        <v>24</v>
      </c>
      <c r="F25" s="43"/>
      <c r="G25" s="17">
        <f t="shared" si="1"/>
        <v>0</v>
      </c>
    </row>
    <row r="26" spans="1:7" ht="28.35" customHeight="1" x14ac:dyDescent="0.2">
      <c r="A26" s="7" t="s">
        <v>48</v>
      </c>
      <c r="B26" s="47" t="s">
        <v>49</v>
      </c>
      <c r="C26" s="47"/>
      <c r="D26" s="8"/>
      <c r="E26" s="9"/>
      <c r="F26" s="44"/>
      <c r="G26" s="19">
        <f>SUM(G27:G30)</f>
        <v>0</v>
      </c>
    </row>
    <row r="27" spans="1:7" ht="46.15" customHeight="1" x14ac:dyDescent="0.2">
      <c r="A27" s="10" t="s">
        <v>50</v>
      </c>
      <c r="B27" s="46" t="s">
        <v>51</v>
      </c>
      <c r="C27" s="46"/>
      <c r="D27" s="11" t="s">
        <v>16</v>
      </c>
      <c r="E27" s="12">
        <v>1.2</v>
      </c>
      <c r="F27" s="43"/>
      <c r="G27" s="17">
        <f t="shared" ref="G27:G30" si="2">E27*F27</f>
        <v>0</v>
      </c>
    </row>
    <row r="28" spans="1:7" ht="28.35" customHeight="1" x14ac:dyDescent="0.2">
      <c r="A28" s="10" t="s">
        <v>52</v>
      </c>
      <c r="B28" s="46" t="s">
        <v>53</v>
      </c>
      <c r="C28" s="46"/>
      <c r="D28" s="11" t="s">
        <v>30</v>
      </c>
      <c r="E28" s="12">
        <v>170</v>
      </c>
      <c r="F28" s="43"/>
      <c r="G28" s="17">
        <f t="shared" si="2"/>
        <v>0</v>
      </c>
    </row>
    <row r="29" spans="1:7" ht="39.6" customHeight="1" x14ac:dyDescent="0.2">
      <c r="A29" s="10" t="s">
        <v>54</v>
      </c>
      <c r="B29" s="46" t="s">
        <v>55</v>
      </c>
      <c r="C29" s="46"/>
      <c r="D29" s="11" t="s">
        <v>11</v>
      </c>
      <c r="E29" s="12">
        <v>4</v>
      </c>
      <c r="F29" s="43"/>
      <c r="G29" s="17">
        <f t="shared" si="2"/>
        <v>0</v>
      </c>
    </row>
    <row r="30" spans="1:7" ht="34.15" customHeight="1" x14ac:dyDescent="0.2">
      <c r="A30" s="10" t="s">
        <v>56</v>
      </c>
      <c r="B30" s="46" t="s">
        <v>57</v>
      </c>
      <c r="C30" s="46"/>
      <c r="D30" s="11" t="s">
        <v>30</v>
      </c>
      <c r="E30" s="12">
        <v>70</v>
      </c>
      <c r="F30" s="43"/>
      <c r="G30" s="17">
        <f t="shared" si="2"/>
        <v>0</v>
      </c>
    </row>
    <row r="31" spans="1:7" ht="28.35" customHeight="1" x14ac:dyDescent="0.2">
      <c r="A31" s="7" t="s">
        <v>58</v>
      </c>
      <c r="B31" s="47" t="s">
        <v>59</v>
      </c>
      <c r="C31" s="47"/>
      <c r="D31" s="8"/>
      <c r="E31" s="9"/>
      <c r="F31" s="44"/>
      <c r="G31" s="19">
        <f>SUM(G32:G38)</f>
        <v>0</v>
      </c>
    </row>
    <row r="32" spans="1:7" ht="35.450000000000003" customHeight="1" x14ac:dyDescent="0.2">
      <c r="A32" s="10" t="s">
        <v>60</v>
      </c>
      <c r="B32" s="46" t="s">
        <v>61</v>
      </c>
      <c r="C32" s="46"/>
      <c r="D32" s="11" t="s">
        <v>16</v>
      </c>
      <c r="E32" s="12">
        <v>15</v>
      </c>
      <c r="F32" s="43"/>
      <c r="G32" s="17">
        <f t="shared" ref="G32:G38" si="3">E32*F32</f>
        <v>0</v>
      </c>
    </row>
    <row r="33" spans="1:7" ht="28.35" customHeight="1" x14ac:dyDescent="0.2">
      <c r="A33" s="10" t="s">
        <v>62</v>
      </c>
      <c r="B33" s="46" t="s">
        <v>63</v>
      </c>
      <c r="C33" s="46"/>
      <c r="D33" s="11" t="s">
        <v>16</v>
      </c>
      <c r="E33" s="12">
        <v>15</v>
      </c>
      <c r="F33" s="43"/>
      <c r="G33" s="17">
        <f t="shared" si="3"/>
        <v>0</v>
      </c>
    </row>
    <row r="34" spans="1:7" ht="28.35" customHeight="1" x14ac:dyDescent="0.2">
      <c r="A34" s="10" t="s">
        <v>64</v>
      </c>
      <c r="B34" s="46" t="s">
        <v>65</v>
      </c>
      <c r="C34" s="46"/>
      <c r="D34" s="11" t="s">
        <v>30</v>
      </c>
      <c r="E34" s="12">
        <v>95</v>
      </c>
      <c r="F34" s="43"/>
      <c r="G34" s="17">
        <f t="shared" si="3"/>
        <v>0</v>
      </c>
    </row>
    <row r="35" spans="1:7" ht="28.35" customHeight="1" x14ac:dyDescent="0.2">
      <c r="A35" s="10" t="s">
        <v>66</v>
      </c>
      <c r="B35" s="46" t="s">
        <v>67</v>
      </c>
      <c r="C35" s="46"/>
      <c r="D35" s="11" t="s">
        <v>30</v>
      </c>
      <c r="E35" s="12">
        <v>40</v>
      </c>
      <c r="F35" s="43"/>
      <c r="G35" s="17">
        <f t="shared" si="3"/>
        <v>0</v>
      </c>
    </row>
    <row r="36" spans="1:7" ht="28.35" customHeight="1" x14ac:dyDescent="0.2">
      <c r="A36" s="10" t="s">
        <v>68</v>
      </c>
      <c r="B36" s="46" t="s">
        <v>69</v>
      </c>
      <c r="C36" s="46"/>
      <c r="D36" s="11" t="s">
        <v>11</v>
      </c>
      <c r="E36" s="12">
        <v>2</v>
      </c>
      <c r="F36" s="43"/>
      <c r="G36" s="17">
        <f t="shared" si="3"/>
        <v>0</v>
      </c>
    </row>
    <row r="37" spans="1:7" ht="28.35" customHeight="1" x14ac:dyDescent="0.2">
      <c r="A37" s="10" t="s">
        <v>70</v>
      </c>
      <c r="B37" s="46" t="s">
        <v>71</v>
      </c>
      <c r="C37" s="46"/>
      <c r="D37" s="11" t="s">
        <v>11</v>
      </c>
      <c r="E37" s="12">
        <v>2</v>
      </c>
      <c r="F37" s="43"/>
      <c r="G37" s="17">
        <f t="shared" si="3"/>
        <v>0</v>
      </c>
    </row>
    <row r="38" spans="1:7" ht="28.35" customHeight="1" x14ac:dyDescent="0.2">
      <c r="A38" s="10" t="s">
        <v>72</v>
      </c>
      <c r="B38" s="46" t="s">
        <v>73</v>
      </c>
      <c r="C38" s="46"/>
      <c r="D38" s="11" t="s">
        <v>16</v>
      </c>
      <c r="E38" s="12">
        <v>24</v>
      </c>
      <c r="F38" s="43"/>
      <c r="G38" s="17">
        <f t="shared" si="3"/>
        <v>0</v>
      </c>
    </row>
    <row r="39" spans="1:7" ht="28.35" customHeight="1" x14ac:dyDescent="0.2">
      <c r="A39" s="7" t="s">
        <v>74</v>
      </c>
      <c r="B39" s="47" t="s">
        <v>75</v>
      </c>
      <c r="C39" s="47"/>
      <c r="D39" s="8"/>
      <c r="E39" s="9"/>
      <c r="F39" s="44"/>
      <c r="G39" s="19">
        <f>SUM(G40:G52)</f>
        <v>0</v>
      </c>
    </row>
    <row r="40" spans="1:7" ht="33.6" customHeight="1" x14ac:dyDescent="0.2">
      <c r="A40" s="10" t="s">
        <v>76</v>
      </c>
      <c r="B40" s="46" t="s">
        <v>77</v>
      </c>
      <c r="C40" s="46"/>
      <c r="D40" s="11" t="s">
        <v>11</v>
      </c>
      <c r="E40" s="12">
        <v>1</v>
      </c>
      <c r="F40" s="43"/>
      <c r="G40" s="17">
        <f t="shared" ref="G40:G52" si="4">E40*F40</f>
        <v>0</v>
      </c>
    </row>
    <row r="41" spans="1:7" ht="28.35" customHeight="1" x14ac:dyDescent="0.2">
      <c r="A41" s="10" t="s">
        <v>78</v>
      </c>
      <c r="B41" s="46" t="s">
        <v>79</v>
      </c>
      <c r="C41" s="46"/>
      <c r="D41" s="11" t="s">
        <v>30</v>
      </c>
      <c r="E41" s="12">
        <v>130</v>
      </c>
      <c r="F41" s="43"/>
      <c r="G41" s="17">
        <f t="shared" si="4"/>
        <v>0</v>
      </c>
    </row>
    <row r="42" spans="1:7" ht="28.35" customHeight="1" x14ac:dyDescent="0.2">
      <c r="A42" s="10" t="s">
        <v>80</v>
      </c>
      <c r="B42" s="46" t="s">
        <v>81</v>
      </c>
      <c r="C42" s="46"/>
      <c r="D42" s="18" t="s">
        <v>102</v>
      </c>
      <c r="E42" s="12">
        <v>10</v>
      </c>
      <c r="F42" s="43"/>
      <c r="G42" s="17">
        <f t="shared" si="4"/>
        <v>0</v>
      </c>
    </row>
    <row r="43" spans="1:7" ht="28.35" customHeight="1" x14ac:dyDescent="0.2">
      <c r="A43" s="10" t="s">
        <v>82</v>
      </c>
      <c r="B43" s="46" t="s">
        <v>83</v>
      </c>
      <c r="C43" s="46"/>
      <c r="D43" s="11" t="s">
        <v>16</v>
      </c>
      <c r="E43" s="12">
        <v>65</v>
      </c>
      <c r="F43" s="43"/>
      <c r="G43" s="17">
        <f t="shared" si="4"/>
        <v>0</v>
      </c>
    </row>
    <row r="44" spans="1:7" ht="28.35" customHeight="1" x14ac:dyDescent="0.2">
      <c r="A44" s="10" t="s">
        <v>84</v>
      </c>
      <c r="B44" s="46" t="s">
        <v>85</v>
      </c>
      <c r="C44" s="46"/>
      <c r="D44" s="11" t="s">
        <v>16</v>
      </c>
      <c r="E44" s="12">
        <v>55</v>
      </c>
      <c r="F44" s="43"/>
      <c r="G44" s="17">
        <f t="shared" si="4"/>
        <v>0</v>
      </c>
    </row>
    <row r="45" spans="1:7" ht="28.35" customHeight="1" x14ac:dyDescent="0.2">
      <c r="A45" s="10" t="s">
        <v>86</v>
      </c>
      <c r="B45" s="46" t="s">
        <v>87</v>
      </c>
      <c r="C45" s="46"/>
      <c r="D45" s="11" t="s">
        <v>30</v>
      </c>
      <c r="E45" s="12">
        <v>130</v>
      </c>
      <c r="F45" s="43"/>
      <c r="G45" s="17">
        <f t="shared" si="4"/>
        <v>0</v>
      </c>
    </row>
    <row r="46" spans="1:7" ht="28.35" customHeight="1" x14ac:dyDescent="0.2">
      <c r="A46" s="10" t="s">
        <v>88</v>
      </c>
      <c r="B46" s="46" t="s">
        <v>89</v>
      </c>
      <c r="C46" s="46"/>
      <c r="D46" s="11" t="s">
        <v>16</v>
      </c>
      <c r="E46" s="12">
        <v>8</v>
      </c>
      <c r="F46" s="43"/>
      <c r="G46" s="17">
        <f t="shared" si="4"/>
        <v>0</v>
      </c>
    </row>
    <row r="47" spans="1:7" ht="28.35" customHeight="1" x14ac:dyDescent="0.2">
      <c r="A47" s="10" t="s">
        <v>90</v>
      </c>
      <c r="B47" s="46" t="s">
        <v>91</v>
      </c>
      <c r="C47" s="46"/>
      <c r="D47" s="11" t="s">
        <v>16</v>
      </c>
      <c r="E47" s="12">
        <v>10</v>
      </c>
      <c r="F47" s="43"/>
      <c r="G47" s="17">
        <f t="shared" si="4"/>
        <v>0</v>
      </c>
    </row>
    <row r="48" spans="1:7" ht="28.35" customHeight="1" x14ac:dyDescent="0.2">
      <c r="A48" s="10" t="s">
        <v>92</v>
      </c>
      <c r="B48" s="46" t="s">
        <v>93</v>
      </c>
      <c r="C48" s="46"/>
      <c r="D48" s="11" t="s">
        <v>16</v>
      </c>
      <c r="E48" s="12">
        <v>3</v>
      </c>
      <c r="F48" s="43"/>
      <c r="G48" s="17">
        <f t="shared" si="4"/>
        <v>0</v>
      </c>
    </row>
    <row r="49" spans="1:7" ht="28.35" customHeight="1" x14ac:dyDescent="0.2">
      <c r="A49" s="10" t="s">
        <v>94</v>
      </c>
      <c r="B49" s="46" t="s">
        <v>95</v>
      </c>
      <c r="C49" s="46"/>
      <c r="D49" s="11" t="s">
        <v>16</v>
      </c>
      <c r="E49" s="12">
        <v>3</v>
      </c>
      <c r="F49" s="43"/>
      <c r="G49" s="17">
        <f t="shared" si="4"/>
        <v>0</v>
      </c>
    </row>
    <row r="50" spans="1:7" ht="28.35" customHeight="1" x14ac:dyDescent="0.2">
      <c r="A50" s="10" t="s">
        <v>96</v>
      </c>
      <c r="B50" s="46" t="s">
        <v>97</v>
      </c>
      <c r="C50" s="46"/>
      <c r="D50" s="11" t="s">
        <v>30</v>
      </c>
      <c r="E50" s="12">
        <v>15</v>
      </c>
      <c r="F50" s="43"/>
      <c r="G50" s="17">
        <f t="shared" si="4"/>
        <v>0</v>
      </c>
    </row>
    <row r="51" spans="1:7" ht="28.35" customHeight="1" x14ac:dyDescent="0.2">
      <c r="A51" s="10" t="s">
        <v>98</v>
      </c>
      <c r="B51" s="46" t="s">
        <v>99</v>
      </c>
      <c r="C51" s="46"/>
      <c r="D51" s="11" t="s">
        <v>23</v>
      </c>
      <c r="E51" s="12">
        <v>8</v>
      </c>
      <c r="F51" s="43"/>
      <c r="G51" s="17">
        <f t="shared" si="4"/>
        <v>0</v>
      </c>
    </row>
    <row r="52" spans="1:7" ht="28.35" customHeight="1" x14ac:dyDescent="0.2">
      <c r="A52" s="10" t="s">
        <v>100</v>
      </c>
      <c r="B52" s="46" t="s">
        <v>101</v>
      </c>
      <c r="C52" s="46"/>
      <c r="D52" s="11" t="s">
        <v>30</v>
      </c>
      <c r="E52" s="12">
        <v>130</v>
      </c>
      <c r="F52" s="43"/>
      <c r="G52" s="17">
        <f t="shared" si="4"/>
        <v>0</v>
      </c>
    </row>
  </sheetData>
  <sheetProtection algorithmName="SHA-512" hashValue="SeLy/WH8/VKJMKg+5LBgjaAJDv/T66LUW8k4f9i4xk7Hu4w6CeiGncYNAezU9kdMZdNhVCGdSAXQtzySpUwbNQ==" saltValue="bJhTleaWbBC6aSkZiuhPdg==" spinCount="100000" sheet="1" objects="1" scenarios="1" formatRows="0" selectLockedCells="1"/>
  <mergeCells count="48">
    <mergeCell ref="C2:G2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9:C49"/>
    <mergeCell ref="B50:C50"/>
    <mergeCell ref="B51:C51"/>
    <mergeCell ref="B52:C52"/>
    <mergeCell ref="B44:C44"/>
    <mergeCell ref="B45:C45"/>
    <mergeCell ref="B46:C46"/>
    <mergeCell ref="B47:C47"/>
    <mergeCell ref="B48:C48"/>
  </mergeCells>
  <pageMargins left="0.78749999999999998" right="0.78749999999999998" top="0.78749999999999998" bottom="0.74791666666666701" header="0.51180555555555496" footer="0.39374999999999999"/>
  <pageSetup paperSize="9" scale="94" firstPageNumber="0" orientation="portrait" r:id="rId1"/>
  <headerFooter>
    <oddFooter>&amp;C&amp;8 Stran 
&amp;"Calibri,Navadno"&amp;P 
/ 
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Pages>0</Pages>
  <Words>0</Words>
  <Application>Microsoft Excel</Application>
  <DocSecurity>0</DocSecurity>
  <Paragraphs>0</Paragraphs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Popis del</vt:lpstr>
      <vt:lpstr>Rekapitulacija!Področje_tiskanja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Borut Rovšček</dc:creator>
  <dc:description/>
  <cp:lastModifiedBy>Bojana Bizjak</cp:lastModifiedBy>
  <cp:revision>1</cp:revision>
  <cp:lastPrinted>2019-09-30T05:48:10Z</cp:lastPrinted>
  <dcterms:created xsi:type="dcterms:W3CDTF">2019-09-26T09:29:30Z</dcterms:created>
  <dcterms:modified xsi:type="dcterms:W3CDTF">2019-09-30T05:49:25Z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iddenSlides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Notes">
    <vt:i4>0</vt:i4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Slides">
    <vt:i4>0</vt:i4>
  </property>
</Properties>
</file>